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chlega\Downloads\"/>
    </mc:Choice>
  </mc:AlternateContent>
  <xr:revisionPtr revIDLastSave="0" documentId="13_ncr:1_{E9419225-072F-4899-A318-7C5286AA6543}" xr6:coauthVersionLast="47" xr6:coauthVersionMax="47" xr10:uidLastSave="{00000000-0000-0000-0000-000000000000}"/>
  <bookViews>
    <workbookView xWindow="28680" yWindow="-120" windowWidth="29040" windowHeight="15840" tabRatio="592" activeTab="1" xr2:uid="{00000000-000D-0000-FFFF-FFFF00000000}"/>
  </bookViews>
  <sheets>
    <sheet name="index" sheetId="9" r:id="rId1"/>
    <sheet name="Bulgaria" sheetId="8" r:id="rId2"/>
  </sheets>
  <definedNames>
    <definedName name="HSE_ExposureDurations" localSheetId="1">Bulgaria!$K$8:$L$13</definedName>
    <definedName name="HSE_ExposureDurations">#REF!</definedName>
    <definedName name="HSE_VibrationMagnitudes" localSheetId="1">Bulgaria!$C$8:$C$13</definedName>
    <definedName name="HSE_VibrationMagnitu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8" l="1"/>
  <c r="N8" i="8" s="1"/>
  <c r="M9" i="8"/>
  <c r="N9" i="8" s="1"/>
  <c r="M10" i="8"/>
  <c r="N10" i="8" s="1"/>
  <c r="M11" i="8"/>
  <c r="N11" i="8" s="1"/>
  <c r="M12" i="8"/>
  <c r="N12" i="8" s="1"/>
  <c r="M13" i="8"/>
  <c r="N13" i="8" s="1"/>
  <c r="G8" i="8"/>
  <c r="J8" i="8"/>
  <c r="G9" i="8"/>
  <c r="J9" i="8"/>
  <c r="G10" i="8"/>
  <c r="E10" i="8" s="1"/>
  <c r="J10" i="8"/>
  <c r="H10" i="8" s="1"/>
  <c r="I10" i="8" s="1"/>
  <c r="G11" i="8"/>
  <c r="E11" i="8" s="1"/>
  <c r="J11" i="8"/>
  <c r="H11" i="8" s="1"/>
  <c r="I11" i="8" s="1"/>
  <c r="G12" i="8"/>
  <c r="E12" i="8" s="1"/>
  <c r="J12" i="8"/>
  <c r="H12" i="8" s="1"/>
  <c r="I12" i="8" s="1"/>
  <c r="G13" i="8"/>
  <c r="E13" i="8" s="1"/>
  <c r="J13" i="8"/>
  <c r="H13" i="8" s="1"/>
  <c r="I13" i="8" s="1"/>
  <c r="E9" i="8" l="1"/>
  <c r="F9" i="8" s="1"/>
  <c r="F13" i="8"/>
  <c r="H8" i="8"/>
  <c r="I8" i="8" s="1"/>
  <c r="H9" i="8"/>
  <c r="I9" i="8" s="1"/>
  <c r="F12" i="8"/>
  <c r="F11" i="8"/>
  <c r="E8" i="8"/>
  <c r="F8" i="8" s="1"/>
  <c r="F10" i="8"/>
  <c r="M14" i="8"/>
  <c r="N19" i="8" s="1"/>
  <c r="N18" i="8" l="1"/>
  <c r="I20" i="8" s="1"/>
  <c r="P19" i="8" l="1"/>
</calcChain>
</file>

<file path=xl/sharedStrings.xml><?xml version="1.0" encoding="utf-8"?>
<sst xmlns="http://schemas.openxmlformats.org/spreadsheetml/2006/main" count="27" uniqueCount="23">
  <si>
    <t>time in mins</t>
  </si>
  <si>
    <t>Машина 6</t>
  </si>
  <si>
    <t>Машина 5</t>
  </si>
  <si>
    <t>Машина 4</t>
  </si>
  <si>
    <t>Машина 3</t>
  </si>
  <si>
    <t>Машина 2</t>
  </si>
  <si>
    <t>Машина 1</t>
  </si>
  <si>
    <t>Максимална
еквивалентна стойност на вибрациите
а hv, eq, [м/сек2]</t>
  </si>
  <si>
    <t xml:space="preserve">Време до стойност на изключване 
A(8) = 2,5 м/сек2 </t>
  </si>
  <si>
    <t>часoве</t>
  </si>
  <si>
    <t>минути</t>
  </si>
  <si>
    <t>Време до гранична стойност на експозиция
A(8) = 5 м/сек2</t>
  </si>
  <si>
    <t>Ежедневна
продължителност на експозиция</t>
  </si>
  <si>
    <t>Частично вибрационно натоварване A(8) [ м/сек2]</t>
  </si>
  <si>
    <t>Дневно вибрационно  натоварване A(8) [ м/сек2]</t>
  </si>
  <si>
    <t>Инструкция:</t>
  </si>
  <si>
    <t xml:space="preserve">Отбележете максималната еквивалентна стойност на вибрациите и ежедневната продължителност на експозицията в белите полета. </t>
  </si>
  <si>
    <t xml:space="preserve">За изчисляване потвърдете с клавиша „Enter“ или преминете в друга клетка. </t>
  </si>
  <si>
    <t xml:space="preserve">Резултатите се показват в цветните полета. </t>
  </si>
  <si>
    <t>За да изтриете всички полета, натиснете бутона за връщане в изходно положение („Нулиране“).</t>
  </si>
  <si>
    <t>Указание:</t>
  </si>
  <si>
    <t xml:space="preserve">Този калкулатор се основава на метода от Техническия доклад на Техническия комитет CEN/TC 231. Калкулаторът за вибрации се отнася само за определените в Директива 2002/44/ЕО стойности на изключване и гранични стойности. В случай, че националните закони се различават от тях, настоящият калкулатор за вибрации не може да се използва.
Установените резултати представляват само ориентир и не могат да заместят анализа на риска в отделния случай. Особено трябва да се вземат под внимание допълнителни обстоятелства като методи на работа, температура, климат и други фактори при оценката.  За верността на установените с този метод резултати и направени оценки в конкретния единичен случай, STIHL не може да поеме отговорност. В отделния случай и при нерешени въпроси следва да се потърси подходящ експерт от професионалните сдружения или подобни кооперации за извършване на анализ на риска. В случай на необходимост на разположение е и допълнителна информация за производителите на съответните машини.  </t>
  </si>
  <si>
    <t>Вибрации върху длани и ръце: Калкулатор на характерен показател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</si>
</sst>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2"/>
      <name val="Arial"/>
    </font>
    <font>
      <sz val="12"/>
      <name val="Arial"/>
    </font>
    <font>
      <b/>
      <sz val="12"/>
      <name val="Arial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4"/>
      <color indexed="53"/>
      <name val="Arial"/>
      <family val="2"/>
    </font>
    <font>
      <i/>
      <sz val="28"/>
      <color indexed="53"/>
      <name val="Stihl76"/>
    </font>
    <font>
      <sz val="28"/>
      <name val="Arial"/>
    </font>
    <font>
      <sz val="12"/>
      <color indexed="22"/>
      <name val="Arial"/>
      <family val="2"/>
    </font>
    <font>
      <b/>
      <sz val="10"/>
      <color indexed="8"/>
      <name val="Arial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  <font>
      <sz val="8"/>
      <name val="Arial"/>
    </font>
    <font>
      <sz val="12"/>
      <color indexed="9"/>
      <name val="Arial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4" fontId="17" fillId="0" borderId="0" xfId="0" applyNumberFormat="1" applyFont="1"/>
    <xf numFmtId="1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3" borderId="2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164" fontId="4" fillId="3" borderId="4" xfId="0" applyNumberFormat="1" applyFont="1" applyFill="1" applyBorder="1" applyAlignment="1" applyProtection="1">
      <alignment horizontal="center"/>
      <protection locked="0"/>
    </xf>
    <xf numFmtId="164" fontId="4" fillId="3" borderId="5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/>
    <xf numFmtId="1" fontId="18" fillId="6" borderId="6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" fontId="4" fillId="3" borderId="8" xfId="0" applyNumberFormat="1" applyFont="1" applyFill="1" applyBorder="1" applyAlignment="1" applyProtection="1">
      <alignment horizontal="center"/>
      <protection locked="0"/>
    </xf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10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164" fontId="6" fillId="6" borderId="4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4" fillId="3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1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0" fontId="0" fillId="3" borderId="14" xfId="0" applyFill="1" applyBorder="1"/>
    <xf numFmtId="0" fontId="12" fillId="3" borderId="0" xfId="0" applyFont="1" applyFill="1" applyAlignment="1">
      <alignment horizontal="center"/>
    </xf>
    <xf numFmtId="0" fontId="13" fillId="3" borderId="0" xfId="0" applyFont="1" applyFill="1"/>
    <xf numFmtId="0" fontId="12" fillId="3" borderId="0" xfId="0" applyFont="1" applyFill="1"/>
    <xf numFmtId="0" fontId="13" fillId="3" borderId="1" xfId="0" applyFont="1" applyFill="1" applyBorder="1"/>
    <xf numFmtId="0" fontId="5" fillId="3" borderId="0" xfId="0" applyFont="1" applyFill="1"/>
    <xf numFmtId="0" fontId="6" fillId="3" borderId="0" xfId="0" applyFont="1" applyFill="1"/>
    <xf numFmtId="0" fontId="10" fillId="3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/>
    </xf>
    <xf numFmtId="0" fontId="4" fillId="3" borderId="1" xfId="0" applyFont="1" applyFill="1" applyBorder="1"/>
    <xf numFmtId="0" fontId="12" fillId="3" borderId="1" xfId="0" applyFont="1" applyFill="1" applyBorder="1"/>
    <xf numFmtId="0" fontId="6" fillId="3" borderId="2" xfId="0" applyFont="1" applyFill="1" applyBorder="1"/>
    <xf numFmtId="0" fontId="4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2" fillId="3" borderId="15" xfId="0" applyFont="1" applyFill="1" applyBorder="1"/>
    <xf numFmtId="0" fontId="9" fillId="3" borderId="16" xfId="0" applyFont="1" applyFill="1" applyBorder="1" applyAlignment="1">
      <alignment vertical="top" wrapText="1"/>
    </xf>
    <xf numFmtId="0" fontId="6" fillId="3" borderId="0" xfId="0" applyFont="1" applyFill="1" applyAlignment="1">
      <alignment horizontal="left"/>
    </xf>
    <xf numFmtId="0" fontId="8" fillId="3" borderId="0" xfId="0" applyFont="1" applyFill="1"/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left" vertical="center"/>
    </xf>
    <xf numFmtId="0" fontId="22" fillId="3" borderId="0" xfId="0" applyFont="1" applyFill="1"/>
    <xf numFmtId="0" fontId="0" fillId="3" borderId="0" xfId="0" applyFill="1"/>
    <xf numFmtId="0" fontId="0" fillId="8" borderId="0" xfId="0" applyFill="1" applyAlignment="1">
      <alignment horizontal="left" vertical="center"/>
    </xf>
    <xf numFmtId="0" fontId="0" fillId="8" borderId="0" xfId="0" applyFill="1"/>
    <xf numFmtId="0" fontId="19" fillId="3" borderId="0" xfId="0" applyFont="1" applyFill="1"/>
    <xf numFmtId="0" fontId="1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0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9" fillId="3" borderId="23" xfId="0" applyFont="1" applyFill="1" applyBorder="1" applyAlignment="1">
      <alignment vertical="top" wrapText="1"/>
    </xf>
    <xf numFmtId="0" fontId="19" fillId="2" borderId="0" xfId="0" applyFont="1" applyFill="1" applyAlignment="1">
      <alignment horizontal="right"/>
    </xf>
    <xf numFmtId="0" fontId="4" fillId="5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/>
    <xf numFmtId="0" fontId="4" fillId="4" borderId="20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Standard" xfId="0" builtinId="0"/>
  </cellStyles>
  <dxfs count="10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2</xdr:row>
      <xdr:rowOff>9525</xdr:rowOff>
    </xdr:to>
    <xdr:pic>
      <xdr:nvPicPr>
        <xdr:cNvPr id="14394" name="Grafik 3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1981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17</xdr:row>
          <xdr:rowOff>19050</xdr:rowOff>
        </xdr:from>
        <xdr:to>
          <xdr:col>11</xdr:col>
          <xdr:colOff>266700</xdr:colOff>
          <xdr:row>18</xdr:row>
          <xdr:rowOff>19050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Нулиране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2</xdr:col>
      <xdr:colOff>161925</xdr:colOff>
      <xdr:row>8</xdr:row>
      <xdr:rowOff>19050</xdr:rowOff>
    </xdr:from>
    <xdr:to>
      <xdr:col>2</xdr:col>
      <xdr:colOff>219075</xdr:colOff>
      <xdr:row>9</xdr:row>
      <xdr:rowOff>47625</xdr:rowOff>
    </xdr:to>
    <xdr:sp macro="" textlink="">
      <xdr:nvSpPr>
        <xdr:cNvPr id="13434" name="Text Box 2">
          <a:extLst>
            <a:ext uri="{FF2B5EF4-FFF2-40B4-BE49-F238E27FC236}">
              <a16:creationId xmlns:a16="http://schemas.microsoft.com/office/drawing/2014/main" id="{00000000-0008-0000-0100-00007A340000}"/>
            </a:ext>
          </a:extLst>
        </xdr:cNvPr>
        <xdr:cNvSpPr txBox="1">
          <a:spLocks noChangeArrowheads="1"/>
        </xdr:cNvSpPr>
      </xdr:nvSpPr>
      <xdr:spPr bwMode="auto">
        <a:xfrm>
          <a:off x="1066800" y="1952625"/>
          <a:ext cx="57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190500</xdr:colOff>
      <xdr:row>2</xdr:row>
      <xdr:rowOff>9525</xdr:rowOff>
    </xdr:to>
    <xdr:pic>
      <xdr:nvPicPr>
        <xdr:cNvPr id="13435" name="Grafik 5">
          <a:extLst>
            <a:ext uri="{FF2B5EF4-FFF2-40B4-BE49-F238E27FC236}">
              <a16:creationId xmlns:a16="http://schemas.microsoft.com/office/drawing/2014/main" id="{00000000-0008-0000-0100-00007B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2047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11"/>
  <sheetViews>
    <sheetView workbookViewId="0">
      <selection activeCell="K12" sqref="K12"/>
    </sheetView>
  </sheetViews>
  <sheetFormatPr baseColWidth="10" defaultRowHeight="15"/>
  <cols>
    <col min="1" max="1" width="1.77734375" style="76" customWidth="1"/>
    <col min="2" max="2" width="8.77734375" style="76" customWidth="1"/>
    <col min="3" max="3" width="10.77734375" style="76" customWidth="1"/>
    <col min="4" max="16384" width="11.5546875" style="76"/>
  </cols>
  <sheetData>
    <row r="1" spans="1:3" ht="9.9499999999999993" customHeight="1">
      <c r="A1" s="75">
        <v>0</v>
      </c>
    </row>
    <row r="2" spans="1:3" s="78" customFormat="1" ht="35.25">
      <c r="A2" s="74"/>
      <c r="B2" s="77"/>
      <c r="C2" s="77"/>
    </row>
    <row r="3" spans="1:3" s="78" customFormat="1" ht="15.75" customHeight="1"/>
    <row r="4" spans="1:3" ht="15.75">
      <c r="A4" s="79"/>
    </row>
    <row r="5" spans="1:3" ht="15.75">
      <c r="A5" s="79"/>
    </row>
    <row r="6" spans="1:3" ht="15.75">
      <c r="A6" s="79"/>
    </row>
    <row r="7" spans="1:3" ht="15.75">
      <c r="A7" s="79"/>
    </row>
    <row r="8" spans="1:3" ht="15.75">
      <c r="A8" s="79"/>
    </row>
    <row r="9" spans="1:3" ht="15.75">
      <c r="A9" s="79"/>
    </row>
    <row r="10" spans="1:3" ht="15.75">
      <c r="A10" s="79"/>
    </row>
    <row r="11" spans="1:3" ht="15.75">
      <c r="A11" s="79"/>
    </row>
  </sheetData>
  <sheetProtection password="C796" sheet="1" objects="1" scenarios="1" selectLockedCells="1"/>
  <phoneticPr fontId="2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&amp;C&amp;"Arial"&amp;10&amp;Kd43b3bVertraulich | Confidential&amp;1#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Y24"/>
  <sheetViews>
    <sheetView tabSelected="1" zoomScaleNormal="100" workbookViewId="0">
      <selection activeCell="C11" sqref="C11"/>
    </sheetView>
  </sheetViews>
  <sheetFormatPr baseColWidth="10" defaultColWidth="8.88671875" defaultRowHeight="15"/>
  <cols>
    <col min="1" max="1" width="1.77734375" customWidth="1"/>
    <col min="2" max="2" width="8.77734375" customWidth="1"/>
    <col min="3" max="3" width="12.88671875" bestFit="1" customWidth="1"/>
    <col min="4" max="4" width="2.33203125" customWidth="1"/>
    <col min="5" max="5" width="6.6640625" customWidth="1"/>
    <col min="6" max="6" width="6.77734375" customWidth="1"/>
    <col min="7" max="7" width="2.33203125" style="21" customWidth="1"/>
    <col min="8" max="9" width="6.77734375" customWidth="1"/>
    <col min="10" max="10" width="2.33203125" style="21" customWidth="1"/>
    <col min="11" max="11" width="6.77734375" customWidth="1"/>
    <col min="12" max="12" width="7.33203125" customWidth="1"/>
    <col min="13" max="13" width="2.33203125" style="22" customWidth="1"/>
    <col min="14" max="14" width="10.77734375" customWidth="1"/>
    <col min="15" max="15" width="1.77734375" customWidth="1"/>
    <col min="16" max="16" width="8.77734375" customWidth="1"/>
    <col min="17" max="17" width="2.109375" customWidth="1"/>
  </cols>
  <sheetData>
    <row r="1" spans="1:25" ht="9.75" customHeight="1">
      <c r="A1" s="48"/>
      <c r="B1" s="49"/>
      <c r="C1" s="49"/>
      <c r="D1" s="49"/>
      <c r="E1" s="49"/>
      <c r="F1" s="49"/>
      <c r="G1" s="50"/>
      <c r="H1" s="49"/>
      <c r="I1" s="49"/>
      <c r="J1" s="50"/>
      <c r="K1" s="49"/>
      <c r="L1" s="49"/>
      <c r="M1" s="51"/>
      <c r="N1" s="49"/>
      <c r="O1" s="52"/>
    </row>
    <row r="2" spans="1:25" ht="35.25">
      <c r="A2" s="40"/>
      <c r="B2" s="17"/>
      <c r="C2" s="17"/>
      <c r="D2" s="17"/>
      <c r="E2" s="17"/>
      <c r="F2" s="85"/>
      <c r="G2" s="85"/>
      <c r="H2" s="85"/>
      <c r="I2" s="85"/>
      <c r="J2" s="85"/>
      <c r="K2" s="85"/>
      <c r="L2" s="85"/>
      <c r="M2" s="85"/>
      <c r="N2" s="85"/>
      <c r="O2" s="41"/>
      <c r="P2" s="6"/>
      <c r="Q2" s="6"/>
    </row>
    <row r="3" spans="1:25" ht="15.75" customHeight="1">
      <c r="A3" s="16"/>
      <c r="B3" s="80" t="s">
        <v>22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5"/>
      <c r="P3" s="5"/>
    </row>
    <row r="4" spans="1:25" ht="9.75" customHeight="1">
      <c r="A4" s="23"/>
      <c r="B4" s="24"/>
      <c r="C4" s="24"/>
      <c r="D4" s="24"/>
      <c r="E4" s="24"/>
      <c r="F4" s="44"/>
      <c r="G4" s="45"/>
      <c r="H4" s="44"/>
      <c r="I4" s="44"/>
      <c r="J4" s="45"/>
      <c r="K4" s="44"/>
      <c r="L4" s="44"/>
      <c r="M4" s="46"/>
      <c r="N4" s="44"/>
      <c r="O4" s="47"/>
      <c r="P4" s="7"/>
      <c r="Q4" s="7"/>
    </row>
    <row r="5" spans="1:25" ht="22.5" customHeight="1">
      <c r="A5" s="42"/>
      <c r="B5" s="43"/>
      <c r="C5" s="99" t="s">
        <v>7</v>
      </c>
      <c r="D5" s="53"/>
      <c r="E5" s="86" t="s">
        <v>8</v>
      </c>
      <c r="F5" s="87"/>
      <c r="G5" s="55"/>
      <c r="H5" s="90" t="s">
        <v>11</v>
      </c>
      <c r="I5" s="91"/>
      <c r="J5" s="55"/>
      <c r="K5" s="102" t="s">
        <v>12</v>
      </c>
      <c r="L5" s="103"/>
      <c r="M5" s="53"/>
      <c r="N5" s="99" t="s">
        <v>13</v>
      </c>
      <c r="O5" s="56"/>
      <c r="P5" s="13"/>
      <c r="Q5" s="8"/>
      <c r="R5" s="94"/>
      <c r="S5" s="94"/>
      <c r="T5" s="94"/>
      <c r="U5" s="94"/>
      <c r="V5" s="94"/>
      <c r="W5" s="94"/>
      <c r="X5" s="94"/>
      <c r="Y5" s="94"/>
    </row>
    <row r="6" spans="1:25" ht="48.75" customHeight="1">
      <c r="A6" s="42"/>
      <c r="B6" s="43"/>
      <c r="C6" s="100"/>
      <c r="D6" s="54"/>
      <c r="E6" s="88"/>
      <c r="F6" s="89"/>
      <c r="G6" s="58"/>
      <c r="H6" s="92"/>
      <c r="I6" s="93"/>
      <c r="J6" s="58"/>
      <c r="K6" s="104"/>
      <c r="L6" s="105"/>
      <c r="M6" s="70" t="s">
        <v>0</v>
      </c>
      <c r="N6" s="100"/>
      <c r="O6" s="56"/>
      <c r="P6" s="18"/>
      <c r="Q6" s="8"/>
    </row>
    <row r="7" spans="1:25" ht="30" customHeight="1">
      <c r="A7" s="42"/>
      <c r="B7" s="43"/>
      <c r="C7" s="106"/>
      <c r="D7" s="54"/>
      <c r="E7" s="37" t="s">
        <v>9</v>
      </c>
      <c r="F7" s="37" t="s">
        <v>10</v>
      </c>
      <c r="G7" s="58"/>
      <c r="H7" s="38" t="s">
        <v>9</v>
      </c>
      <c r="I7" s="38" t="s">
        <v>10</v>
      </c>
      <c r="J7" s="58"/>
      <c r="K7" s="72" t="s">
        <v>9</v>
      </c>
      <c r="L7" s="73" t="s">
        <v>10</v>
      </c>
      <c r="M7" s="60"/>
      <c r="N7" s="101"/>
      <c r="O7" s="56"/>
      <c r="P7" s="18"/>
      <c r="Q7" s="8"/>
    </row>
    <row r="8" spans="1:25">
      <c r="A8" s="42"/>
      <c r="B8" s="28" t="s">
        <v>6</v>
      </c>
      <c r="C8" s="27"/>
      <c r="D8" s="54"/>
      <c r="E8" s="29" t="str">
        <f t="shared" ref="E8:E13" si="0">IF(C8&lt;=0," ",IF(G8&gt;=24,"&gt;24",TRUNC(G8)))</f>
        <v xml:space="preserve"> </v>
      </c>
      <c r="F8" s="29" t="str">
        <f t="shared" ref="F8:F13" si="1">IF(C8&lt;=0," ",IF(G8&gt;=24,"",(G8-E8)*60))</f>
        <v xml:space="preserve"> </v>
      </c>
      <c r="G8" s="60" t="str">
        <f t="shared" ref="G8:G13" si="2">IF(C8&lt;=0," ",(8*2.5*2.5/(C8*C8)))</f>
        <v xml:space="preserve"> </v>
      </c>
      <c r="H8" s="29" t="str">
        <f t="shared" ref="H8" si="3">IF(C8&lt;=0," ",IF(J8&gt;=24,"&gt;24",TRUNC(J8)))</f>
        <v xml:space="preserve"> </v>
      </c>
      <c r="I8" s="29" t="str">
        <f t="shared" ref="I8" si="4">IF(C8&lt;=0," ",IF(J8&gt;=24,"",(J8-H8)*60))</f>
        <v xml:space="preserve"> </v>
      </c>
      <c r="J8" s="71" t="str">
        <f t="shared" ref="J8:J13" si="5">IF(C8&lt;=0,"",(8*5*5/(C8*C8)))</f>
        <v/>
      </c>
      <c r="K8" s="30"/>
      <c r="L8" s="30"/>
      <c r="M8" s="60">
        <f t="shared" ref="M8:M13" si="6">(K8*60)+L8</f>
        <v>0</v>
      </c>
      <c r="N8" s="36" t="str">
        <f t="shared" ref="N8:N13" si="7">IF(OR(C8&lt;=0,M8&lt;=0, M8&gt;1440)," ",(C8*(M8^0.5)/21.9))</f>
        <v xml:space="preserve"> </v>
      </c>
      <c r="O8" s="56"/>
      <c r="P8" s="9"/>
      <c r="Q8" s="19"/>
      <c r="R8" s="20"/>
    </row>
    <row r="9" spans="1:25">
      <c r="A9" s="42"/>
      <c r="B9" s="28" t="s">
        <v>5</v>
      </c>
      <c r="C9" s="25"/>
      <c r="D9" s="54"/>
      <c r="E9" s="29" t="str">
        <f t="shared" ref="E9" si="8">IF(C9&lt;=0," ",IF(G9&gt;=24,"&gt;24",TRUNC(G9)))</f>
        <v xml:space="preserve"> </v>
      </c>
      <c r="F9" s="29" t="str">
        <f t="shared" ref="F9" si="9">IF(C9&lt;=0," ",IF(G9&gt;=24,"",(G9-E9)*60))</f>
        <v xml:space="preserve"> </v>
      </c>
      <c r="G9" s="60" t="str">
        <f t="shared" si="2"/>
        <v xml:space="preserve"> </v>
      </c>
      <c r="H9" s="29" t="str">
        <f t="shared" ref="H9:H13" si="10">IF(C9&lt;=0," ",IF(J9&gt;=24,"&gt;24",TRUNC(J9)))</f>
        <v xml:space="preserve"> </v>
      </c>
      <c r="I9" s="29" t="str">
        <f t="shared" ref="I9:I13" si="11">IF(C9&lt;=0," ",IF(J9&gt;=24,"",(J9-H9)*60))</f>
        <v xml:space="preserve"> </v>
      </c>
      <c r="J9" s="71" t="str">
        <f t="shared" si="5"/>
        <v/>
      </c>
      <c r="K9" s="33"/>
      <c r="L9" s="35"/>
      <c r="M9" s="60">
        <f t="shared" si="6"/>
        <v>0</v>
      </c>
      <c r="N9" s="36" t="str">
        <f t="shared" si="7"/>
        <v xml:space="preserve"> </v>
      </c>
      <c r="O9" s="56"/>
      <c r="P9" s="9"/>
      <c r="Q9" s="19"/>
    </row>
    <row r="10" spans="1:25">
      <c r="A10" s="42"/>
      <c r="B10" s="28" t="s">
        <v>4</v>
      </c>
      <c r="C10" s="25"/>
      <c r="D10" s="54"/>
      <c r="E10" s="29" t="str">
        <f t="shared" si="0"/>
        <v xml:space="preserve"> </v>
      </c>
      <c r="F10" s="29" t="str">
        <f t="shared" si="1"/>
        <v xml:space="preserve"> </v>
      </c>
      <c r="G10" s="60" t="str">
        <f t="shared" si="2"/>
        <v xml:space="preserve"> </v>
      </c>
      <c r="H10" s="29" t="str">
        <f t="shared" si="10"/>
        <v xml:space="preserve"> </v>
      </c>
      <c r="I10" s="29" t="str">
        <f t="shared" si="11"/>
        <v xml:space="preserve"> </v>
      </c>
      <c r="J10" s="71" t="str">
        <f t="shared" si="5"/>
        <v/>
      </c>
      <c r="K10" s="31"/>
      <c r="L10" s="30"/>
      <c r="M10" s="60">
        <f t="shared" si="6"/>
        <v>0</v>
      </c>
      <c r="N10" s="36" t="str">
        <f t="shared" si="7"/>
        <v xml:space="preserve"> </v>
      </c>
      <c r="O10" s="56"/>
      <c r="P10" s="9"/>
      <c r="Q10" s="19"/>
    </row>
    <row r="11" spans="1:25">
      <c r="A11" s="42"/>
      <c r="B11" s="28" t="s">
        <v>3</v>
      </c>
      <c r="C11" s="26"/>
      <c r="D11" s="54"/>
      <c r="E11" s="29" t="str">
        <f t="shared" si="0"/>
        <v xml:space="preserve"> </v>
      </c>
      <c r="F11" s="29" t="str">
        <f t="shared" si="1"/>
        <v xml:space="preserve"> </v>
      </c>
      <c r="G11" s="60" t="str">
        <f t="shared" si="2"/>
        <v xml:space="preserve"> </v>
      </c>
      <c r="H11" s="29" t="str">
        <f t="shared" si="10"/>
        <v xml:space="preserve"> </v>
      </c>
      <c r="I11" s="29" t="str">
        <f t="shared" si="11"/>
        <v xml:space="preserve"> </v>
      </c>
      <c r="J11" s="71" t="str">
        <f t="shared" si="5"/>
        <v/>
      </c>
      <c r="K11" s="32"/>
      <c r="L11" s="30"/>
      <c r="M11" s="60">
        <f t="shared" si="6"/>
        <v>0</v>
      </c>
      <c r="N11" s="36" t="str">
        <f t="shared" si="7"/>
        <v xml:space="preserve"> </v>
      </c>
      <c r="O11" s="56"/>
      <c r="P11" s="9"/>
      <c r="Q11" s="19"/>
    </row>
    <row r="12" spans="1:25">
      <c r="A12" s="42"/>
      <c r="B12" s="28" t="s">
        <v>2</v>
      </c>
      <c r="C12" s="27"/>
      <c r="D12" s="54"/>
      <c r="E12" s="29" t="str">
        <f t="shared" si="0"/>
        <v xml:space="preserve"> </v>
      </c>
      <c r="F12" s="29" t="str">
        <f t="shared" si="1"/>
        <v xml:space="preserve"> </v>
      </c>
      <c r="G12" s="60" t="str">
        <f t="shared" si="2"/>
        <v xml:space="preserve"> </v>
      </c>
      <c r="H12" s="29" t="str">
        <f t="shared" si="10"/>
        <v xml:space="preserve"> </v>
      </c>
      <c r="I12" s="29" t="str">
        <f t="shared" si="11"/>
        <v xml:space="preserve"> </v>
      </c>
      <c r="J12" s="71" t="str">
        <f t="shared" si="5"/>
        <v/>
      </c>
      <c r="K12" s="33"/>
      <c r="L12" s="30"/>
      <c r="M12" s="60">
        <f t="shared" si="6"/>
        <v>0</v>
      </c>
      <c r="N12" s="36" t="str">
        <f t="shared" si="7"/>
        <v xml:space="preserve"> </v>
      </c>
      <c r="O12" s="56"/>
      <c r="P12" s="9"/>
      <c r="Q12" s="19"/>
    </row>
    <row r="13" spans="1:25">
      <c r="A13" s="42"/>
      <c r="B13" s="28" t="s">
        <v>1</v>
      </c>
      <c r="C13" s="26"/>
      <c r="D13" s="54"/>
      <c r="E13" s="29" t="str">
        <f t="shared" si="0"/>
        <v xml:space="preserve"> </v>
      </c>
      <c r="F13" s="29" t="str">
        <f t="shared" si="1"/>
        <v xml:space="preserve"> </v>
      </c>
      <c r="G13" s="60" t="str">
        <f t="shared" si="2"/>
        <v xml:space="preserve"> </v>
      </c>
      <c r="H13" s="29" t="str">
        <f t="shared" si="10"/>
        <v xml:space="preserve"> </v>
      </c>
      <c r="I13" s="29" t="str">
        <f t="shared" si="11"/>
        <v xml:space="preserve"> </v>
      </c>
      <c r="J13" s="71" t="str">
        <f t="shared" si="5"/>
        <v/>
      </c>
      <c r="K13" s="34"/>
      <c r="L13" s="30"/>
      <c r="M13" s="60">
        <f t="shared" si="6"/>
        <v>0</v>
      </c>
      <c r="N13" s="36" t="str">
        <f t="shared" si="7"/>
        <v xml:space="preserve"> </v>
      </c>
      <c r="O13" s="56"/>
      <c r="P13" s="9"/>
      <c r="Q13" s="19"/>
    </row>
    <row r="14" spans="1:25">
      <c r="A14" s="42"/>
      <c r="B14" s="43"/>
      <c r="C14" s="43"/>
      <c r="D14" s="54"/>
      <c r="E14" s="57"/>
      <c r="F14" s="57"/>
      <c r="G14" s="58"/>
      <c r="H14" s="43"/>
      <c r="I14" s="43"/>
      <c r="J14" s="58"/>
      <c r="K14" s="43"/>
      <c r="L14" s="43"/>
      <c r="M14" s="60">
        <f>SUM(M8:M13)</f>
        <v>0</v>
      </c>
      <c r="N14" s="43"/>
      <c r="O14" s="63"/>
      <c r="P14" s="10"/>
      <c r="Q14" s="8"/>
    </row>
    <row r="15" spans="1:25" ht="18" customHeight="1">
      <c r="A15" s="42"/>
      <c r="B15" s="43"/>
      <c r="C15" s="43"/>
      <c r="D15" s="57"/>
      <c r="E15" s="57"/>
      <c r="F15" s="57"/>
      <c r="G15" s="58"/>
      <c r="H15" s="43"/>
      <c r="I15" s="43"/>
      <c r="J15" s="58"/>
      <c r="K15" s="43"/>
      <c r="L15" s="43"/>
      <c r="M15" s="53"/>
      <c r="N15" s="99" t="s">
        <v>14</v>
      </c>
      <c r="O15" s="63"/>
      <c r="P15" s="14"/>
      <c r="Q15" s="8"/>
    </row>
    <row r="16" spans="1:25" ht="18" customHeight="1">
      <c r="A16" s="42"/>
      <c r="B16" s="59" t="s">
        <v>15</v>
      </c>
      <c r="C16" s="43"/>
      <c r="D16" s="57"/>
      <c r="E16" s="57"/>
      <c r="F16" s="57"/>
      <c r="G16" s="58"/>
      <c r="H16" s="43"/>
      <c r="I16" s="43"/>
      <c r="J16" s="58"/>
      <c r="K16" s="43"/>
      <c r="L16" s="43"/>
      <c r="M16" s="60"/>
      <c r="N16" s="100"/>
      <c r="O16" s="63"/>
      <c r="P16" s="18"/>
      <c r="Q16" s="8"/>
    </row>
    <row r="17" spans="1:17" ht="25.5" customHeight="1">
      <c r="A17" s="42"/>
      <c r="B17" s="96" t="s">
        <v>16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61"/>
      <c r="N17" s="101"/>
      <c r="O17" s="63"/>
      <c r="P17" s="18"/>
      <c r="Q17" s="8"/>
    </row>
    <row r="18" spans="1:17" ht="18" customHeight="1">
      <c r="A18" s="42"/>
      <c r="B18" s="95" t="s">
        <v>17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61"/>
      <c r="N18" s="39" t="str">
        <f>IF(OR(SQRT(SUMSQ(N8:N13))=0,M14&gt;1440)," ",ROUND(N19,1))</f>
        <v xml:space="preserve"> </v>
      </c>
      <c r="O18" s="63"/>
      <c r="P18" s="11"/>
      <c r="Q18" s="8"/>
    </row>
    <row r="19" spans="1:17" ht="18" customHeight="1">
      <c r="A19" s="42"/>
      <c r="B19" s="95" t="s">
        <v>18</v>
      </c>
      <c r="C19" s="95"/>
      <c r="D19" s="95"/>
      <c r="E19" s="95"/>
      <c r="F19" s="95"/>
      <c r="G19" s="95"/>
      <c r="H19" s="95"/>
      <c r="I19" s="62"/>
      <c r="J19" s="62"/>
      <c r="K19" s="62"/>
      <c r="L19" s="62"/>
      <c r="M19" s="60"/>
      <c r="N19" s="58" t="str">
        <f>IF(OR(SQRT(SUMSQ(N8:N13))=0,M14&gt;1440)," ",SQRT(SUMSQ(N8:N13)))</f>
        <v xml:space="preserve"> </v>
      </c>
      <c r="O19" s="64"/>
      <c r="P19" s="12" t="str">
        <f>IF(OR(SUM(P8:P13)&lt;=0,N18 = " ")," ",SUM(P8:P13))</f>
        <v xml:space="preserve"> </v>
      </c>
      <c r="Q19" s="8"/>
    </row>
    <row r="20" spans="1:17" ht="36.75" customHeight="1">
      <c r="A20" s="42"/>
      <c r="B20" s="96" t="s">
        <v>19</v>
      </c>
      <c r="C20" s="96"/>
      <c r="D20" s="96"/>
      <c r="E20" s="96"/>
      <c r="F20" s="96"/>
      <c r="G20" s="96"/>
      <c r="H20" s="96"/>
      <c r="I20" s="97" t="str">
        <f>IF(N18=" "," ",IF(N18&lt;=2.5,"Не са необходими мерки.",IF(AND(N18&gt;2.5,N18&lt;=5),"Може да се използва с взети мерки.",IF(N18&gt;5,"Времето на експозиция трябва да бъде намалено."," "))))</f>
        <v xml:space="preserve"> </v>
      </c>
      <c r="J20" s="98"/>
      <c r="K20" s="98"/>
      <c r="L20" s="98"/>
      <c r="M20" s="98"/>
      <c r="N20" s="98"/>
      <c r="O20" s="63"/>
      <c r="P20" s="8"/>
      <c r="Q20" s="8"/>
    </row>
    <row r="21" spans="1:17" ht="20.25" customHeight="1">
      <c r="A21" s="65"/>
      <c r="B21" s="57"/>
      <c r="C21" s="66"/>
      <c r="D21" s="66"/>
      <c r="E21" s="66"/>
      <c r="F21" s="43"/>
      <c r="G21" s="43"/>
      <c r="H21" s="43"/>
      <c r="I21" s="98"/>
      <c r="J21" s="98"/>
      <c r="K21" s="98"/>
      <c r="L21" s="98"/>
      <c r="M21" s="98"/>
      <c r="N21" s="98"/>
      <c r="O21" s="63"/>
      <c r="P21" s="8"/>
      <c r="Q21" s="8"/>
    </row>
    <row r="22" spans="1:17" ht="18">
      <c r="A22" s="65"/>
      <c r="B22" s="82" t="s">
        <v>20</v>
      </c>
      <c r="C22" s="83"/>
      <c r="D22" s="83"/>
      <c r="E22" s="83"/>
      <c r="F22" s="83"/>
      <c r="G22" s="83"/>
      <c r="H22" s="83"/>
      <c r="I22" s="67"/>
      <c r="J22" s="67"/>
      <c r="K22" s="67"/>
      <c r="L22" s="67"/>
      <c r="M22" s="67"/>
      <c r="N22" s="67"/>
      <c r="O22" s="63"/>
      <c r="P22" s="8"/>
      <c r="Q22" s="8"/>
    </row>
    <row r="23" spans="1:17" ht="131.25" customHeight="1">
      <c r="A23" s="68"/>
      <c r="B23" s="84" t="s">
        <v>21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69"/>
      <c r="P23" s="7"/>
      <c r="Q23" s="7"/>
    </row>
    <row r="24" spans="1:17" s="2" customFormat="1" ht="12.75">
      <c r="A24" s="1"/>
      <c r="C24" s="3"/>
      <c r="D24" s="3"/>
      <c r="E24" s="3"/>
      <c r="G24" s="1"/>
      <c r="J24" s="1"/>
      <c r="M24" s="4"/>
    </row>
  </sheetData>
  <sheetProtection algorithmName="SHA-512" hashValue="wW+OT7yMYcaqZvS+itNhhAcfZEVniwB1koBzE3G26yvcc7r/b4qwc2GdUqkG0qGRFpBbeDBhvtACtfepl82Zbg==" saltValue="YGSQhGCuRLxqPFi5hMAG3Q==" spinCount="100000" sheet="1" objects="1" scenarios="1" selectLockedCells="1"/>
  <protectedRanges>
    <protectedRange sqref="N8:N13" name="Bereich5"/>
    <protectedRange sqref="K8:L13" name="Bereich4"/>
    <protectedRange sqref="H8:I13" name="Bereich3"/>
    <protectedRange sqref="E8:F13" name="Bereich2"/>
    <protectedRange sqref="C8:C13" name="Bereich1"/>
  </protectedRanges>
  <mergeCells count="16">
    <mergeCell ref="R5:Y5"/>
    <mergeCell ref="B19:H19"/>
    <mergeCell ref="B20:H20"/>
    <mergeCell ref="I20:N21"/>
    <mergeCell ref="B17:L17"/>
    <mergeCell ref="B18:L18"/>
    <mergeCell ref="N15:N17"/>
    <mergeCell ref="N5:N7"/>
    <mergeCell ref="K5:L6"/>
    <mergeCell ref="C5:C7"/>
    <mergeCell ref="B3:N3"/>
    <mergeCell ref="B22:H22"/>
    <mergeCell ref="B23:N23"/>
    <mergeCell ref="F2:N2"/>
    <mergeCell ref="E5:F6"/>
    <mergeCell ref="H5:I6"/>
  </mergeCells>
  <phoneticPr fontId="0" type="noConversion"/>
  <conditionalFormatting sqref="I20:N21">
    <cfRule type="cellIs" dxfId="9" priority="14" stopIfTrue="1" operator="equal">
      <formula>"Expositionszeit muss verringert werden."</formula>
    </cfRule>
  </conditionalFormatting>
  <conditionalFormatting sqref="I20:N22">
    <cfRule type="cellIs" dxfId="8" priority="1" stopIfTrue="1" operator="equal">
      <formula>"Keine Maßnahmen erforderlich."</formula>
    </cfRule>
    <cfRule type="cellIs" dxfId="7" priority="2" stopIfTrue="1" operator="equal">
      <formula>"Mit Maßnahmen verwendbar."</formula>
    </cfRule>
  </conditionalFormatting>
  <conditionalFormatting sqref="I22:N22">
    <cfRule type="cellIs" dxfId="6" priority="3" stopIfTrue="1" operator="equal">
      <formula>"Expositionszeit verringern."</formula>
    </cfRule>
  </conditionalFormatting>
  <conditionalFormatting sqref="K8:K13">
    <cfRule type="cellIs" priority="4" stopIfTrue="1" operator="between">
      <formula>0</formula>
      <formula>24</formula>
    </cfRule>
  </conditionalFormatting>
  <conditionalFormatting sqref="L8:L13">
    <cfRule type="cellIs" priority="5" stopIfTrue="1" operator="between">
      <formula>0</formula>
      <formula>59</formula>
    </cfRule>
  </conditionalFormatting>
  <conditionalFormatting sqref="N18">
    <cfRule type="cellIs" dxfId="5" priority="9" stopIfTrue="1" operator="between">
      <formula>0.00001</formula>
      <formula>2.54999</formula>
    </cfRule>
    <cfRule type="cellIs" dxfId="4" priority="10" stopIfTrue="1" operator="between">
      <formula>2.55</formula>
      <formula>5.0499</formula>
    </cfRule>
    <cfRule type="cellIs" dxfId="3" priority="11" stopIfTrue="1" operator="between">
      <formula>5.05</formula>
      <formula>9999999</formula>
    </cfRule>
  </conditionalFormatting>
  <conditionalFormatting sqref="P18">
    <cfRule type="cellIs" dxfId="2" priority="6" stopIfTrue="1" operator="between">
      <formula>0.000001</formula>
      <formula>100</formula>
    </cfRule>
    <cfRule type="cellIs" dxfId="1" priority="7" stopIfTrue="1" operator="between">
      <formula>100.00000000001</formula>
      <formula>400</formula>
    </cfRule>
    <cfRule type="cellIs" dxfId="0" priority="8" stopIfTrue="1" operator="between">
      <formula>400.0000000001</formula>
      <formula>99999999</formula>
    </cfRule>
  </conditionalFormatting>
  <dataValidations count="3">
    <dataValidation type="decimal" operator="greaterThanOrEqual" allowBlank="1" showErrorMessage="1" errorTitle="Vibration magnitude" error="Value must not be less than zero" sqref="C8:C13" xr:uid="{00000000-0002-0000-0100-000000000000}">
      <formula1>0</formula1>
    </dataValidation>
    <dataValidation type="whole" allowBlank="1" showErrorMessage="1" errorTitle="Exposure duration - minutes" error="Value must not be less than zero" sqref="L8:L13" xr:uid="{00000000-0002-0000-0100-000001000000}">
      <formula1>0</formula1>
      <formula2>59</formula2>
    </dataValidation>
    <dataValidation type="whole" allowBlank="1" showInputMessage="1" showErrorMessage="1" sqref="K8:K13" xr:uid="{00000000-0002-0000-0100-000002000000}">
      <formula1>0</formula1>
      <formula2>24</formula2>
    </dataValidation>
  </dataValidations>
  <pageMargins left="0.78740157499999996" right="0.78740157499999996" top="0.984251969" bottom="0.984251969" header="0.5" footer="0.5"/>
  <pageSetup paperSize="9" scale="64" orientation="landscape" r:id="rId1"/>
  <headerFooter alignWithMargins="0">
    <oddHeader>&amp;C&amp;"Arial"&amp;10&amp;Kd43b3bVertraulich | Confidential&amp;1#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locked="0" defaultSize="0" print="0" autoFill="0" autoPict="0" macro="[0]!HSEButton_Reset">
                <anchor moveWithCells="1">
                  <from>
                    <xdr:col>9</xdr:col>
                    <xdr:colOff>161925</xdr:colOff>
                    <xdr:row>17</xdr:row>
                    <xdr:rowOff>19050</xdr:rowOff>
                  </from>
                  <to>
                    <xdr:col>11</xdr:col>
                    <xdr:colOff>266700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index</vt:lpstr>
      <vt:lpstr>Bulgaria</vt:lpstr>
      <vt:lpstr>Bulgaria!HSE_ExposureDurations</vt:lpstr>
      <vt:lpstr>Bulgaria!HSE_VibrationMagnitudes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Vibration exposure calculator</dc:title>
  <dc:creator>Chris Nelson</dc:creator>
  <dc:description>Calculates daily vibration exposure value, A(8), from up to six pairs of vibration magnitude and duration values.</dc:description>
  <cp:lastModifiedBy>D1/MWR-hu Hüeber, Annemarie</cp:lastModifiedBy>
  <cp:lastPrinted>2013-10-17T13:51:43Z</cp:lastPrinted>
  <dcterms:created xsi:type="dcterms:W3CDTF">2002-01-28T15:29:11Z</dcterms:created>
  <dcterms:modified xsi:type="dcterms:W3CDTF">2023-09-13T14:13:34Z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9130b9-01f9-4758-ad11-abdc737dd8f9_Enabled">
    <vt:lpwstr>true</vt:lpwstr>
  </property>
  <property fmtid="{D5CDD505-2E9C-101B-9397-08002B2CF9AE}" pid="3" name="MSIP_Label_2a9130b9-01f9-4758-ad11-abdc737dd8f9_SetDate">
    <vt:lpwstr>2023-09-13T14:13:33Z</vt:lpwstr>
  </property>
  <property fmtid="{D5CDD505-2E9C-101B-9397-08002B2CF9AE}" pid="4" name="MSIP_Label_2a9130b9-01f9-4758-ad11-abdc737dd8f9_Method">
    <vt:lpwstr>Privileged</vt:lpwstr>
  </property>
  <property fmtid="{D5CDD505-2E9C-101B-9397-08002B2CF9AE}" pid="5" name="MSIP_Label_2a9130b9-01f9-4758-ad11-abdc737dd8f9_Name">
    <vt:lpwstr>Confidential</vt:lpwstr>
  </property>
  <property fmtid="{D5CDD505-2E9C-101B-9397-08002B2CF9AE}" pid="6" name="MSIP_Label_2a9130b9-01f9-4758-ad11-abdc737dd8f9_SiteId">
    <vt:lpwstr>702ed1df-fbf3-42e7-a14d-db80a314e632</vt:lpwstr>
  </property>
  <property fmtid="{D5CDD505-2E9C-101B-9397-08002B2CF9AE}" pid="7" name="MSIP_Label_2a9130b9-01f9-4758-ad11-abdc737dd8f9_ActionId">
    <vt:lpwstr>39f1e24d-220f-44a0-9185-6a7f06642398</vt:lpwstr>
  </property>
  <property fmtid="{D5CDD505-2E9C-101B-9397-08002B2CF9AE}" pid="8" name="MSIP_Label_2a9130b9-01f9-4758-ad11-abdc737dd8f9_ContentBits">
    <vt:lpwstr>1</vt:lpwstr>
  </property>
</Properties>
</file>